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Edwin\Desktop\WebWork\Web Projects\Excelstudie\Berichten\Obligaties\"/>
    </mc:Choice>
  </mc:AlternateContent>
  <xr:revisionPtr revIDLastSave="0" documentId="8_{A377E639-DDCC-41BB-9815-D0063F921969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Obligaties duratie en NH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6" i="1" l="1"/>
  <c r="M16" i="1"/>
  <c r="N15" i="1"/>
  <c r="M15" i="1"/>
  <c r="L15" i="1"/>
  <c r="L16" i="1" s="1"/>
  <c r="N14" i="1"/>
  <c r="M14" i="1" s="1"/>
  <c r="L14" i="1"/>
  <c r="N13" i="1"/>
  <c r="M13" i="1" s="1"/>
  <c r="M10" i="1" s="1"/>
  <c r="M9" i="1"/>
  <c r="G15" i="1"/>
  <c r="G16" i="1" s="1"/>
  <c r="G17" i="1" s="1"/>
  <c r="G18" i="1" s="1"/>
  <c r="G19" i="1" s="1"/>
  <c r="G20" i="1" s="1"/>
  <c r="G21" i="1" s="1"/>
  <c r="G22" i="1" s="1"/>
  <c r="G14" i="1"/>
  <c r="B15" i="1"/>
  <c r="B16" i="1" s="1"/>
  <c r="B17" i="1" s="1"/>
  <c r="B18" i="1" s="1"/>
  <c r="B19" i="1" s="1"/>
  <c r="B20" i="1" s="1"/>
  <c r="B21" i="1" s="1"/>
  <c r="B22" i="1" s="1"/>
  <c r="B14" i="1"/>
  <c r="I22" i="1"/>
  <c r="H22" i="1" s="1"/>
  <c r="I21" i="1"/>
  <c r="H21" i="1" s="1"/>
  <c r="I20" i="1"/>
  <c r="H20" i="1" s="1"/>
  <c r="I19" i="1"/>
  <c r="H19" i="1" s="1"/>
  <c r="I18" i="1"/>
  <c r="H18" i="1" s="1"/>
  <c r="I17" i="1"/>
  <c r="H17" i="1" s="1"/>
  <c r="I16" i="1"/>
  <c r="H16" i="1" s="1"/>
  <c r="I15" i="1"/>
  <c r="H15" i="1" s="1"/>
  <c r="I14" i="1"/>
  <c r="H14" i="1" s="1"/>
  <c r="I13" i="1"/>
  <c r="H13" i="1" s="1"/>
  <c r="H9" i="1"/>
  <c r="D14" i="1"/>
  <c r="C14" i="1" s="1"/>
  <c r="D15" i="1"/>
  <c r="C15" i="1" s="1"/>
  <c r="D16" i="1"/>
  <c r="C16" i="1" s="1"/>
  <c r="D17" i="1"/>
  <c r="C17" i="1" s="1"/>
  <c r="D18" i="1"/>
  <c r="C18" i="1" s="1"/>
  <c r="D19" i="1"/>
  <c r="C19" i="1" s="1"/>
  <c r="D20" i="1"/>
  <c r="C20" i="1" s="1"/>
  <c r="D21" i="1"/>
  <c r="C21" i="1" s="1"/>
  <c r="D22" i="1"/>
  <c r="C22" i="1" s="1"/>
  <c r="D13" i="1"/>
  <c r="C9" i="1"/>
  <c r="N10" i="1"/>
  <c r="N9" i="1"/>
  <c r="I10" i="1"/>
  <c r="I9" i="1"/>
  <c r="D9" i="1"/>
  <c r="D10" i="1"/>
  <c r="H10" i="1" l="1"/>
  <c r="C13" i="1"/>
  <c r="C10" i="1" s="1"/>
</calcChain>
</file>

<file path=xl/sharedStrings.xml><?xml version="1.0" encoding="utf-8"?>
<sst xmlns="http://schemas.openxmlformats.org/spreadsheetml/2006/main" count="39" uniqueCount="15">
  <si>
    <t>Netto huidige waarde</t>
  </si>
  <si>
    <t>Jaar</t>
  </si>
  <si>
    <t>Inleg</t>
  </si>
  <si>
    <t>Couponrente</t>
  </si>
  <si>
    <t>Looptijd (jaar)</t>
  </si>
  <si>
    <t>Aflossing</t>
  </si>
  <si>
    <t>Duratie (duration)</t>
  </si>
  <si>
    <t>Datum inleg</t>
  </si>
  <si>
    <t>Vervaldatum</t>
  </si>
  <si>
    <t>Obligatie A</t>
  </si>
  <si>
    <t>Obligatie B</t>
  </si>
  <si>
    <t>Coupon</t>
  </si>
  <si>
    <t>Kasstroom</t>
  </si>
  <si>
    <t>Marktrente</t>
  </si>
  <si>
    <t>Obligatie C (looptijd nog 4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</si>
</sst>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€&quot;\ #,##0;[Red]&quot;€&quot;\ \-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left"/>
    </xf>
    <xf numFmtId="6" fontId="2" fillId="0" borderId="0" xfId="0" applyNumberFormat="1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right"/>
    </xf>
    <xf numFmtId="0" fontId="0" fillId="0" borderId="0" xfId="0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6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2" fillId="0" borderId="0" xfId="0" applyNumberFormat="1" applyFont="1" applyAlignment="1">
      <alignment horizontal="right"/>
    </xf>
    <xf numFmtId="2" fontId="0" fillId="2" borderId="0" xfId="0" applyNumberFormat="1" applyFill="1" applyAlignment="1">
      <alignment horizontal="right"/>
    </xf>
    <xf numFmtId="6" fontId="0" fillId="2" borderId="0" xfId="0" applyNumberFormat="1" applyFill="1" applyAlignment="1">
      <alignment horizontal="right"/>
    </xf>
  </cellXfs>
  <cellStyles count="1">
    <cellStyle name="Standaard" xfId="0" builtinId="0"/>
  </cellStyles>
  <dxfs count="15">
    <dxf>
      <numFmt numFmtId="10" formatCode="&quot;€&quot;\ #,##0;[Red]&quot;€&quot;\ \-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0" formatCode="&quot;€&quot;\ #,##0;[Red]&quot;€&quot;\ \-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0" formatCode="&quot;€&quot;\ #,##0;[Red]&quot;€&quot;\ \-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0" formatCode="&quot;€&quot;\ #,##0;[Red]&quot;€&quot;\ \-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0" formatCode="&quot;€&quot;\ #,##0;[Red]&quot;€&quot;\ \-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0" formatCode="&quot;€&quot;\ #,##0;[Red]&quot;€&quot;\ \-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  <dxf>
      <numFmt numFmtId="10" formatCode="&quot;€&quot;\ #,##0;[Red]&quot;€&quot;\ \-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0" formatCode="&quot;€&quot;\ #,##0;[Red]&quot;€&quot;\ \-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0" formatCode="&quot;€&quot;\ #,##0;[Red]&quot;€&quot;\ \-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E72440-19B7-4BED-A4B9-4F44FCA305B5}" name="Tabel1" displayName="Tabel1" ref="B12:E22" totalsRowShown="0" headerRowDxfId="14">
  <tableColumns count="4">
    <tableColumn id="1" xr3:uid="{E22DB8A7-4BFB-44F6-8D3A-D33D758F324E}" name="Jaar" dataDxfId="13"/>
    <tableColumn id="2" xr3:uid="{A1042CC7-02B4-4EAE-990C-10E2531D3F91}" name="Kasstroom" dataDxfId="12">
      <calculatedColumnFormula>D13+E13</calculatedColumnFormula>
    </tableColumn>
    <tableColumn id="3" xr3:uid="{547DAA78-E173-476F-9E48-9CB7B230324B}" name="Coupon" dataDxfId="11">
      <calculatedColumnFormula>$C$3*$C$6</calculatedColumnFormula>
    </tableColumn>
    <tableColumn id="4" xr3:uid="{36B43F6F-DD3E-4AF1-8651-46F93C097629}" name="Aflossing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094632-E511-4774-8069-E4DBBE426BFC}" name="Tabel13" displayName="Tabel13" ref="G12:J22" totalsRowShown="0" headerRowDxfId="9">
  <tableColumns count="4">
    <tableColumn id="1" xr3:uid="{BA3DBF9F-B626-47A1-A4E1-1C8B92FB90CA}" name="Jaar" dataDxfId="5"/>
    <tableColumn id="2" xr3:uid="{B40C8A7B-BA4E-4C56-862F-2B8E08D7BA4A}" name="Kasstroom" dataDxfId="8">
      <calculatedColumnFormula>I13+J13</calculatedColumnFormula>
    </tableColumn>
    <tableColumn id="3" xr3:uid="{ACA58D15-7777-4D42-9BDE-9A899073B1AD}" name="Coupon" dataDxfId="7">
      <calculatedColumnFormula>$C$3*$C$6</calculatedColumnFormula>
    </tableColumn>
    <tableColumn id="4" xr3:uid="{6AD0CADD-A753-41FD-B586-B01A58023F94}" name="Aflossing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0B9E03-6169-48E5-A301-EDD310111269}" name="Tabel134" displayName="Tabel134" ref="L12:O22" totalsRowShown="0" headerRowDxfId="4">
  <tableColumns count="4">
    <tableColumn id="1" xr3:uid="{4BE46791-5630-4634-9490-35F1C0474852}" name="Jaar" dataDxfId="3"/>
    <tableColumn id="2" xr3:uid="{C81A9C33-E0BB-45F1-AAE7-CF9595764C5F}" name="Kasstroom" dataDxfId="2">
      <calculatedColumnFormula>N13+O13</calculatedColumnFormula>
    </tableColumn>
    <tableColumn id="3" xr3:uid="{9E01580E-2A48-49AE-88AF-51544137B43E}" name="Coupon" dataDxfId="1">
      <calculatedColumnFormula>$H$4*$C$6</calculatedColumnFormula>
    </tableColumn>
    <tableColumn id="4" xr3:uid="{ECC202E3-9086-493B-9ACE-1C97177EBB6B}" name="Aflossin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5"/>
  <sheetViews>
    <sheetView showGridLines="0" tabSelected="1" workbookViewId="0">
      <selection activeCell="D25" sqref="D25"/>
    </sheetView>
  </sheetViews>
  <sheetFormatPr defaultRowHeight="14.4" x14ac:dyDescent="0.3"/>
  <cols>
    <col min="1" max="1" width="2.44140625" customWidth="1"/>
    <col min="2" max="2" width="18.77734375" bestFit="1" customWidth="1"/>
    <col min="3" max="3" width="9.88671875" bestFit="1" customWidth="1"/>
    <col min="4" max="4" width="20.44140625" bestFit="1" customWidth="1"/>
    <col min="5" max="5" width="8.5546875" style="1" bestFit="1" customWidth="1"/>
    <col min="6" max="6" width="4.6640625" style="1" customWidth="1"/>
    <col min="7" max="7" width="18.77734375" style="1" bestFit="1" customWidth="1"/>
    <col min="8" max="8" width="9.21875" bestFit="1" customWidth="1"/>
    <col min="9" max="9" width="20.44140625" bestFit="1" customWidth="1"/>
    <col min="11" max="11" width="3.6640625" customWidth="1"/>
    <col min="12" max="12" width="18.77734375" bestFit="1" customWidth="1"/>
    <col min="13" max="13" width="9.88671875" bestFit="1" customWidth="1"/>
    <col min="14" max="14" width="22.33203125" bestFit="1" customWidth="1"/>
    <col min="15" max="15" width="8.5546875" bestFit="1" customWidth="1"/>
  </cols>
  <sheetData>
    <row r="2" spans="2:15" x14ac:dyDescent="0.3">
      <c r="B2" s="5" t="s">
        <v>9</v>
      </c>
      <c r="G2" s="5" t="s">
        <v>10</v>
      </c>
      <c r="J2" s="1"/>
      <c r="L2" s="5" t="s">
        <v>14</v>
      </c>
      <c r="O2" s="1"/>
    </row>
    <row r="3" spans="2:15" x14ac:dyDescent="0.3">
      <c r="B3" t="s">
        <v>13</v>
      </c>
      <c r="C3" s="14">
        <v>0.01</v>
      </c>
      <c r="D3" s="3"/>
      <c r="G3" t="s">
        <v>13</v>
      </c>
      <c r="H3" s="14">
        <v>0.01</v>
      </c>
      <c r="I3" s="3"/>
      <c r="J3" s="1"/>
      <c r="L3" t="s">
        <v>13</v>
      </c>
      <c r="M3" s="14">
        <v>0.01</v>
      </c>
      <c r="N3" s="3"/>
      <c r="O3" s="1"/>
    </row>
    <row r="4" spans="2:15" x14ac:dyDescent="0.3">
      <c r="B4" t="s">
        <v>3</v>
      </c>
      <c r="C4" s="14">
        <v>0.01</v>
      </c>
      <c r="D4" s="3"/>
      <c r="G4" t="s">
        <v>3</v>
      </c>
      <c r="H4" s="14">
        <v>0.05</v>
      </c>
      <c r="I4" s="3"/>
      <c r="J4" s="1"/>
      <c r="L4" t="s">
        <v>3</v>
      </c>
      <c r="M4" s="14">
        <v>0.05</v>
      </c>
      <c r="N4" s="3"/>
      <c r="O4" s="1"/>
    </row>
    <row r="5" spans="2:15" x14ac:dyDescent="0.3">
      <c r="B5" t="s">
        <v>4</v>
      </c>
      <c r="C5" s="6">
        <v>10</v>
      </c>
      <c r="D5" s="3"/>
      <c r="G5" t="s">
        <v>4</v>
      </c>
      <c r="H5" s="6">
        <v>10</v>
      </c>
      <c r="I5" s="3"/>
      <c r="J5" s="1"/>
      <c r="L5" t="s">
        <v>4</v>
      </c>
      <c r="M5" s="6">
        <v>4</v>
      </c>
      <c r="N5" s="3"/>
      <c r="O5" s="1"/>
    </row>
    <row r="6" spans="2:15" x14ac:dyDescent="0.3">
      <c r="B6" t="s">
        <v>2</v>
      </c>
      <c r="C6" s="4">
        <v>1000</v>
      </c>
      <c r="D6" s="3"/>
      <c r="G6" t="s">
        <v>2</v>
      </c>
      <c r="H6" s="4">
        <v>1000</v>
      </c>
      <c r="I6" s="3"/>
      <c r="J6" s="1"/>
      <c r="L6" t="s">
        <v>2</v>
      </c>
      <c r="M6" s="4">
        <v>1000</v>
      </c>
      <c r="N6" s="3"/>
      <c r="O6" s="1"/>
    </row>
    <row r="7" spans="2:15" x14ac:dyDescent="0.3">
      <c r="B7" t="s">
        <v>7</v>
      </c>
      <c r="C7" s="7">
        <v>43466</v>
      </c>
      <c r="D7" s="3"/>
      <c r="G7" t="s">
        <v>7</v>
      </c>
      <c r="H7" s="7">
        <v>43466</v>
      </c>
      <c r="I7" s="3"/>
      <c r="J7" s="1"/>
      <c r="L7" t="s">
        <v>7</v>
      </c>
      <c r="M7" s="7">
        <v>43466</v>
      </c>
      <c r="N7" s="3"/>
      <c r="O7" s="1"/>
    </row>
    <row r="8" spans="2:15" x14ac:dyDescent="0.3">
      <c r="B8" t="s">
        <v>8</v>
      </c>
      <c r="C8" s="7">
        <v>47118</v>
      </c>
      <c r="D8" s="3"/>
      <c r="G8" t="s">
        <v>8</v>
      </c>
      <c r="H8" s="7">
        <v>47118</v>
      </c>
      <c r="I8" s="3"/>
      <c r="J8" s="1"/>
      <c r="L8" t="s">
        <v>8</v>
      </c>
      <c r="M8" s="7">
        <v>44926</v>
      </c>
      <c r="N8" s="3"/>
      <c r="O8" s="1"/>
    </row>
    <row r="9" spans="2:15" x14ac:dyDescent="0.3">
      <c r="B9" s="3" t="s">
        <v>6</v>
      </c>
      <c r="C9" s="15">
        <f>DURATION(C7,C8,C4,C3,4)</f>
        <v>9.52595047642113</v>
      </c>
      <c r="D9" s="3" t="str">
        <f t="shared" ref="D9" ca="1" si="0">_xlfn.FORMULATEXT(C9)</f>
        <v>=DUUR(C7;C8;C4;C3;4)</v>
      </c>
      <c r="G9" s="3" t="s">
        <v>6</v>
      </c>
      <c r="H9" s="15">
        <f>DURATION(H7,H8,H4,H3,4)</f>
        <v>8.2899616354712844</v>
      </c>
      <c r="I9" s="3" t="str">
        <f t="shared" ref="I9" ca="1" si="1">_xlfn.FORMULATEXT(H9)</f>
        <v>=DUUR(H7;H8;H4;H3;4)</v>
      </c>
      <c r="J9" s="1"/>
      <c r="L9" s="3" t="s">
        <v>6</v>
      </c>
      <c r="M9" s="15">
        <f>DURATION(M7,M8,M4,M3,4)</f>
        <v>3.6775519896033471</v>
      </c>
      <c r="N9" s="3" t="str">
        <f t="shared" ref="N9" ca="1" si="2">_xlfn.FORMULATEXT(M9)</f>
        <v>=DUUR(M7;M8;M4;M3;4)</v>
      </c>
      <c r="O9" s="1"/>
    </row>
    <row r="10" spans="2:15" x14ac:dyDescent="0.3">
      <c r="B10" s="3" t="s">
        <v>0</v>
      </c>
      <c r="C10" s="16">
        <f>NPV(C3,C13:C22)</f>
        <v>1000</v>
      </c>
      <c r="D10" s="3" t="str">
        <f ca="1">_xlfn.FORMULATEXT(C10)</f>
        <v>=NHW(C3;C13:C22)</v>
      </c>
      <c r="G10" s="3" t="s">
        <v>0</v>
      </c>
      <c r="H10" s="16">
        <f>NPV(H3,H13:H22)</f>
        <v>1378.8521812280669</v>
      </c>
      <c r="I10" s="3" t="str">
        <f ca="1">_xlfn.FORMULATEXT(H10)</f>
        <v>=NHW(H3;H13:H22)</v>
      </c>
      <c r="J10" s="1"/>
      <c r="L10" s="3" t="s">
        <v>0</v>
      </c>
      <c r="M10" s="16">
        <f>NPV(M3,M13:M22)</f>
        <v>1156.0786220687351</v>
      </c>
      <c r="N10" s="3" t="str">
        <f ca="1">_xlfn.FORMULATEXT(M10)</f>
        <v>=NHW(M3;M13:M22)</v>
      </c>
      <c r="O10" s="1"/>
    </row>
    <row r="11" spans="2:15" s="2" customFormat="1" x14ac:dyDescent="0.3">
      <c r="E11" s="8"/>
      <c r="F11" s="8"/>
      <c r="G11" s="8"/>
      <c r="L11" s="8"/>
    </row>
    <row r="12" spans="2:15" s="11" customFormat="1" x14ac:dyDescent="0.3">
      <c r="B12" s="12" t="s">
        <v>1</v>
      </c>
      <c r="C12" s="12" t="s">
        <v>12</v>
      </c>
      <c r="D12" s="12" t="s">
        <v>11</v>
      </c>
      <c r="E12" s="12" t="s">
        <v>5</v>
      </c>
      <c r="F12" s="13"/>
      <c r="G12" s="12" t="s">
        <v>1</v>
      </c>
      <c r="H12" s="12" t="s">
        <v>12</v>
      </c>
      <c r="I12" s="12" t="s">
        <v>11</v>
      </c>
      <c r="J12" s="12" t="s">
        <v>5</v>
      </c>
      <c r="L12" s="12" t="s">
        <v>1</v>
      </c>
      <c r="M12" s="12" t="s">
        <v>12</v>
      </c>
      <c r="N12" s="12" t="s">
        <v>11</v>
      </c>
      <c r="O12" s="12" t="s">
        <v>5</v>
      </c>
    </row>
    <row r="13" spans="2:15" s="11" customFormat="1" x14ac:dyDescent="0.3">
      <c r="B13" s="8">
        <v>2019</v>
      </c>
      <c r="C13" s="10">
        <f>D13+E13</f>
        <v>10</v>
      </c>
      <c r="D13" s="9">
        <f>$C$4*$C$6</f>
        <v>10</v>
      </c>
      <c r="E13" s="9">
        <v>0</v>
      </c>
      <c r="F13" s="13"/>
      <c r="G13" s="8">
        <v>2019</v>
      </c>
      <c r="H13" s="10">
        <f>I13+J13</f>
        <v>50</v>
      </c>
      <c r="I13" s="9">
        <f>$H$4*$C$6</f>
        <v>50</v>
      </c>
      <c r="J13" s="9">
        <v>0</v>
      </c>
      <c r="L13" s="8">
        <v>2019</v>
      </c>
      <c r="M13" s="10">
        <f>N13+O13</f>
        <v>50</v>
      </c>
      <c r="N13" s="9">
        <f>$H$4*$C$6</f>
        <v>50</v>
      </c>
      <c r="O13" s="9">
        <v>0</v>
      </c>
    </row>
    <row r="14" spans="2:15" s="2" customFormat="1" x14ac:dyDescent="0.3">
      <c r="B14" s="8">
        <f>B13+1</f>
        <v>2020</v>
      </c>
      <c r="C14" s="10">
        <f>D14+E14</f>
        <v>10</v>
      </c>
      <c r="D14" s="9">
        <f t="shared" ref="D14:D22" si="3">$C$4*$C$6</f>
        <v>10</v>
      </c>
      <c r="E14" s="9">
        <v>0</v>
      </c>
      <c r="F14" s="8"/>
      <c r="G14" s="8">
        <f>G13+1</f>
        <v>2020</v>
      </c>
      <c r="H14" s="10">
        <f>I14+J14</f>
        <v>50</v>
      </c>
      <c r="I14" s="9">
        <f t="shared" ref="I14:I22" si="4">$H$4*$C$6</f>
        <v>50</v>
      </c>
      <c r="J14" s="9">
        <v>0</v>
      </c>
      <c r="L14" s="8">
        <f>L13+1</f>
        <v>2020</v>
      </c>
      <c r="M14" s="10">
        <f>N14+O14</f>
        <v>50</v>
      </c>
      <c r="N14" s="9">
        <f t="shared" ref="N14:N22" si="5">$H$4*$C$6</f>
        <v>50</v>
      </c>
      <c r="O14" s="9">
        <v>0</v>
      </c>
    </row>
    <row r="15" spans="2:15" s="2" customFormat="1" x14ac:dyDescent="0.3">
      <c r="B15" s="8">
        <f t="shared" ref="B15:B22" si="6">B14+1</f>
        <v>2021</v>
      </c>
      <c r="C15" s="10">
        <f>D15+E15</f>
        <v>10</v>
      </c>
      <c r="D15" s="9">
        <f t="shared" si="3"/>
        <v>10</v>
      </c>
      <c r="E15" s="9">
        <v>0</v>
      </c>
      <c r="F15" s="8"/>
      <c r="G15" s="8">
        <f t="shared" ref="G15:G22" si="7">G14+1</f>
        <v>2021</v>
      </c>
      <c r="H15" s="10">
        <f>I15+J15</f>
        <v>50</v>
      </c>
      <c r="I15" s="9">
        <f t="shared" si="4"/>
        <v>50</v>
      </c>
      <c r="J15" s="9">
        <v>0</v>
      </c>
      <c r="L15" s="8">
        <f t="shared" ref="L15:L22" si="8">L14+1</f>
        <v>2021</v>
      </c>
      <c r="M15" s="10">
        <f>N15+O15</f>
        <v>50</v>
      </c>
      <c r="N15" s="9">
        <f t="shared" si="5"/>
        <v>50</v>
      </c>
      <c r="O15" s="9">
        <v>0</v>
      </c>
    </row>
    <row r="16" spans="2:15" s="2" customFormat="1" x14ac:dyDescent="0.3">
      <c r="B16" s="8">
        <f t="shared" si="6"/>
        <v>2022</v>
      </c>
      <c r="C16" s="10">
        <f>D16+E16</f>
        <v>10</v>
      </c>
      <c r="D16" s="9">
        <f t="shared" si="3"/>
        <v>10</v>
      </c>
      <c r="E16" s="9">
        <v>0</v>
      </c>
      <c r="F16" s="8"/>
      <c r="G16" s="8">
        <f t="shared" si="7"/>
        <v>2022</v>
      </c>
      <c r="H16" s="10">
        <f>I16+J16</f>
        <v>50</v>
      </c>
      <c r="I16" s="9">
        <f t="shared" si="4"/>
        <v>50</v>
      </c>
      <c r="J16" s="9">
        <v>0</v>
      </c>
      <c r="L16" s="8">
        <f t="shared" si="8"/>
        <v>2022</v>
      </c>
      <c r="M16" s="10">
        <f>N16+O16</f>
        <v>1050</v>
      </c>
      <c r="N16" s="9">
        <f t="shared" si="5"/>
        <v>50</v>
      </c>
      <c r="O16" s="9">
        <v>1000</v>
      </c>
    </row>
    <row r="17" spans="2:15" s="2" customFormat="1" x14ac:dyDescent="0.3">
      <c r="B17" s="8">
        <f t="shared" si="6"/>
        <v>2023</v>
      </c>
      <c r="C17" s="10">
        <f>D17+E17</f>
        <v>10</v>
      </c>
      <c r="D17" s="9">
        <f t="shared" si="3"/>
        <v>10</v>
      </c>
      <c r="E17" s="9">
        <v>0</v>
      </c>
      <c r="F17" s="8"/>
      <c r="G17" s="8">
        <f t="shared" si="7"/>
        <v>2023</v>
      </c>
      <c r="H17" s="10">
        <f>I17+J17</f>
        <v>50</v>
      </c>
      <c r="I17" s="9">
        <f t="shared" si="4"/>
        <v>50</v>
      </c>
      <c r="J17" s="9">
        <v>0</v>
      </c>
      <c r="L17" s="8"/>
      <c r="M17" s="10"/>
      <c r="N17" s="9"/>
      <c r="O17" s="9"/>
    </row>
    <row r="18" spans="2:15" s="2" customFormat="1" x14ac:dyDescent="0.3">
      <c r="B18" s="8">
        <f t="shared" si="6"/>
        <v>2024</v>
      </c>
      <c r="C18" s="10">
        <f>D18+E18</f>
        <v>10</v>
      </c>
      <c r="D18" s="9">
        <f t="shared" si="3"/>
        <v>10</v>
      </c>
      <c r="E18" s="9">
        <v>0</v>
      </c>
      <c r="F18" s="8"/>
      <c r="G18" s="8">
        <f t="shared" si="7"/>
        <v>2024</v>
      </c>
      <c r="H18" s="10">
        <f>I18+J18</f>
        <v>50</v>
      </c>
      <c r="I18" s="9">
        <f t="shared" si="4"/>
        <v>50</v>
      </c>
      <c r="J18" s="9">
        <v>0</v>
      </c>
      <c r="L18" s="8"/>
      <c r="M18" s="10"/>
      <c r="N18" s="9"/>
      <c r="O18" s="9"/>
    </row>
    <row r="19" spans="2:15" s="2" customFormat="1" x14ac:dyDescent="0.3">
      <c r="B19" s="8">
        <f t="shared" si="6"/>
        <v>2025</v>
      </c>
      <c r="C19" s="10">
        <f>D19+E19</f>
        <v>10</v>
      </c>
      <c r="D19" s="9">
        <f t="shared" si="3"/>
        <v>10</v>
      </c>
      <c r="E19" s="9">
        <v>0</v>
      </c>
      <c r="F19" s="8"/>
      <c r="G19" s="8">
        <f t="shared" si="7"/>
        <v>2025</v>
      </c>
      <c r="H19" s="10">
        <f>I19+J19</f>
        <v>50</v>
      </c>
      <c r="I19" s="9">
        <f t="shared" si="4"/>
        <v>50</v>
      </c>
      <c r="J19" s="9">
        <v>0</v>
      </c>
      <c r="L19" s="8"/>
      <c r="M19" s="10"/>
      <c r="N19" s="9"/>
      <c r="O19" s="9"/>
    </row>
    <row r="20" spans="2:15" s="2" customFormat="1" x14ac:dyDescent="0.3">
      <c r="B20" s="8">
        <f t="shared" si="6"/>
        <v>2026</v>
      </c>
      <c r="C20" s="10">
        <f>D20+E20</f>
        <v>10</v>
      </c>
      <c r="D20" s="9">
        <f t="shared" si="3"/>
        <v>10</v>
      </c>
      <c r="E20" s="9">
        <v>0</v>
      </c>
      <c r="F20" s="8"/>
      <c r="G20" s="8">
        <f t="shared" si="7"/>
        <v>2026</v>
      </c>
      <c r="H20" s="10">
        <f>I20+J20</f>
        <v>50</v>
      </c>
      <c r="I20" s="9">
        <f t="shared" si="4"/>
        <v>50</v>
      </c>
      <c r="J20" s="9">
        <v>0</v>
      </c>
      <c r="L20" s="8"/>
      <c r="M20" s="10"/>
      <c r="N20" s="9"/>
      <c r="O20" s="9"/>
    </row>
    <row r="21" spans="2:15" s="2" customFormat="1" x14ac:dyDescent="0.3">
      <c r="B21" s="8">
        <f t="shared" si="6"/>
        <v>2027</v>
      </c>
      <c r="C21" s="10">
        <f>D21+E21</f>
        <v>10</v>
      </c>
      <c r="D21" s="9">
        <f t="shared" si="3"/>
        <v>10</v>
      </c>
      <c r="E21" s="9">
        <v>0</v>
      </c>
      <c r="F21" s="8"/>
      <c r="G21" s="8">
        <f t="shared" si="7"/>
        <v>2027</v>
      </c>
      <c r="H21" s="10">
        <f>I21+J21</f>
        <v>50</v>
      </c>
      <c r="I21" s="9">
        <f t="shared" si="4"/>
        <v>50</v>
      </c>
      <c r="J21" s="9">
        <v>0</v>
      </c>
      <c r="L21" s="8"/>
      <c r="M21" s="10"/>
      <c r="N21" s="9"/>
      <c r="O21" s="9"/>
    </row>
    <row r="22" spans="2:15" s="2" customFormat="1" x14ac:dyDescent="0.3">
      <c r="B22" s="8">
        <f t="shared" si="6"/>
        <v>2028</v>
      </c>
      <c r="C22" s="10">
        <f>D22+E22</f>
        <v>1010</v>
      </c>
      <c r="D22" s="9">
        <f t="shared" si="3"/>
        <v>10</v>
      </c>
      <c r="E22" s="9">
        <v>1000</v>
      </c>
      <c r="F22" s="8"/>
      <c r="G22" s="8">
        <f t="shared" si="7"/>
        <v>2028</v>
      </c>
      <c r="H22" s="10">
        <f>I22+J22</f>
        <v>1050</v>
      </c>
      <c r="I22" s="9">
        <f t="shared" si="4"/>
        <v>50</v>
      </c>
      <c r="J22" s="9">
        <v>1000</v>
      </c>
      <c r="L22" s="8"/>
      <c r="M22" s="10"/>
      <c r="N22" s="9"/>
      <c r="O22" s="9"/>
    </row>
    <row r="23" spans="2:15" s="2" customFormat="1" x14ac:dyDescent="0.3">
      <c r="B23" s="8"/>
      <c r="C23" s="10"/>
      <c r="D23" s="9"/>
      <c r="E23" s="9"/>
      <c r="F23" s="8"/>
      <c r="G23" s="8"/>
    </row>
    <row r="24" spans="2:15" s="2" customFormat="1" x14ac:dyDescent="0.3">
      <c r="E24" s="8"/>
      <c r="F24" s="8"/>
      <c r="G24" s="8"/>
    </row>
    <row r="25" spans="2:15" s="2" customFormat="1" x14ac:dyDescent="0.3">
      <c r="B25"/>
      <c r="C25"/>
      <c r="D25"/>
      <c r="E25" s="1"/>
      <c r="F25" s="8"/>
      <c r="G25" s="1"/>
      <c r="H25"/>
      <c r="I25"/>
      <c r="J25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Obligaties duratie en NHW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Pijpe</dc:creator>
  <cp:lastModifiedBy>Edwin Pijpe</cp:lastModifiedBy>
  <dcterms:created xsi:type="dcterms:W3CDTF">2016-09-22T07:10:54Z</dcterms:created>
  <dcterms:modified xsi:type="dcterms:W3CDTF">2019-10-20T10:26:27Z</dcterms:modified>
</cp:coreProperties>
</file>